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'Sheet1'!$A$4:$G$102</definedName>
  </definedNames>
  <calcPr fullCalcOnLoad="1"/>
</workbook>
</file>

<file path=xl/sharedStrings.xml><?xml version="1.0" encoding="utf-8"?>
<sst xmlns="http://schemas.openxmlformats.org/spreadsheetml/2006/main" count="107" uniqueCount="90">
  <si>
    <t>Late Fees</t>
  </si>
  <si>
    <t>Legal Reimbursement</t>
  </si>
  <si>
    <t>Miscellaneous</t>
  </si>
  <si>
    <t>TOTAL INCOME</t>
  </si>
  <si>
    <t>EXPENSES GROUND</t>
  </si>
  <si>
    <t>Landscape Maintenance</t>
  </si>
  <si>
    <t>Annuals</t>
  </si>
  <si>
    <t>Mulch</t>
  </si>
  <si>
    <t>Irrigation Repairs</t>
  </si>
  <si>
    <t>Ponds/Waterways</t>
  </si>
  <si>
    <t>Fountain Repairs/Services</t>
  </si>
  <si>
    <t>Walls/Signs</t>
  </si>
  <si>
    <t>Repairs &amp; Maintenance</t>
  </si>
  <si>
    <t>ADMINISTRATIVE EXPENSES</t>
  </si>
  <si>
    <t>Management Fees</t>
  </si>
  <si>
    <t>Legal</t>
  </si>
  <si>
    <t>Insurance-Liability/Property</t>
  </si>
  <si>
    <t>Postage</t>
  </si>
  <si>
    <t>Telephone</t>
  </si>
  <si>
    <t>Copies/Supplies</t>
  </si>
  <si>
    <t>Newsletter</t>
  </si>
  <si>
    <t>CPA-Tax Return</t>
  </si>
  <si>
    <t>Bad Debt Expense</t>
  </si>
  <si>
    <t>UTILITIES</t>
  </si>
  <si>
    <t>Electric - Street Lights</t>
  </si>
  <si>
    <t>Electric - Entry Lights</t>
  </si>
  <si>
    <t>Water/Sewer - Common Area</t>
  </si>
  <si>
    <t>TOTAL UTILITIES</t>
  </si>
  <si>
    <t>Interest on Bank Account</t>
  </si>
  <si>
    <t>Insurance D&amp;O</t>
  </si>
  <si>
    <t>RECREATIONAL</t>
  </si>
  <si>
    <t>Pool Repair</t>
  </si>
  <si>
    <t>Recreational Lighting Fixtures</t>
  </si>
  <si>
    <t>Fence/Gate Repair</t>
  </si>
  <si>
    <t>Cable TV Clubhouse</t>
  </si>
  <si>
    <t>Lock &amp; Key</t>
  </si>
  <si>
    <t>Permit/Signage/Misc.</t>
  </si>
  <si>
    <t>Park Equipment</t>
  </si>
  <si>
    <t>TOTAL RECREATION</t>
  </si>
  <si>
    <t>RESERVES</t>
  </si>
  <si>
    <t>Cabana Painting</t>
  </si>
  <si>
    <t>Basketball Court Resurfacing</t>
  </si>
  <si>
    <t>Pool Furniture</t>
  </si>
  <si>
    <t>TOTAL RESERVE</t>
  </si>
  <si>
    <t xml:space="preserve"> TOTAL GROUNDS</t>
  </si>
  <si>
    <t>Pool Maintenance (2)</t>
  </si>
  <si>
    <t>Landscape Maintenance @ Pools</t>
  </si>
  <si>
    <t xml:space="preserve">TOTAL ADMINISTRATIVE </t>
  </si>
  <si>
    <t>Resurface Pools  (2)</t>
  </si>
  <si>
    <t>Cabana Roofs (2)</t>
  </si>
  <si>
    <t>2003 Budget</t>
  </si>
  <si>
    <t>Grounds Lighting Repair</t>
  </si>
  <si>
    <t xml:space="preserve">Payment Coupons </t>
  </si>
  <si>
    <t xml:space="preserve">Bank Charges </t>
  </si>
  <si>
    <t>Dues/Subscriptions (OCHA &amp; CAI)</t>
  </si>
  <si>
    <t>Electric - Common Area/Fountain</t>
  </si>
  <si>
    <t xml:space="preserve">Electric </t>
  </si>
  <si>
    <t>Water &amp; Sewer</t>
  </si>
  <si>
    <t>Cabana Cleaning (2)</t>
  </si>
  <si>
    <t>Buildings Maintenance</t>
  </si>
  <si>
    <t>Recreation Equipment</t>
  </si>
  <si>
    <t>Pool Patrol (see contingency reserve)</t>
  </si>
  <si>
    <t>TOTAL EXPENSES &amp; RESERVES</t>
  </si>
  <si>
    <t xml:space="preserve">                    TOTAL EXPENSES</t>
  </si>
  <si>
    <t>Trees &amp; Shrubs - Trim/Removal</t>
  </si>
  <si>
    <t>Corporate Report (2)</t>
  </si>
  <si>
    <t xml:space="preserve"> </t>
  </si>
  <si>
    <t>Net Income/Loss</t>
  </si>
  <si>
    <t>YTD</t>
  </si>
  <si>
    <t>Clubhouse Equipment</t>
  </si>
  <si>
    <t>Gate Keys</t>
  </si>
  <si>
    <t>Police Patrol</t>
  </si>
  <si>
    <t>Office Supplies</t>
  </si>
  <si>
    <t>Holiday Decorations</t>
  </si>
  <si>
    <t>Meeting Expense</t>
  </si>
  <si>
    <t>Capital Contribution - Initiation</t>
  </si>
  <si>
    <t>Interest on Money Market</t>
  </si>
  <si>
    <t>Security Equipment Usage</t>
  </si>
  <si>
    <t>Parking Lot Sealing/ Paving</t>
  </si>
  <si>
    <t>Exercise Equipment</t>
  </si>
  <si>
    <r>
      <t>Contingency-</t>
    </r>
    <r>
      <rPr>
        <sz val="9"/>
        <rFont val="Arial"/>
        <family val="2"/>
      </rPr>
      <t>Security or Traffic Calming</t>
    </r>
  </si>
  <si>
    <t>YTD 8/31/04</t>
  </si>
  <si>
    <t>Proposed</t>
  </si>
  <si>
    <t>Assessment, 390 lots @ $111.09/ pd qtrly</t>
  </si>
  <si>
    <t>Fountain &amp; Fountain Pump</t>
  </si>
  <si>
    <t>Landscaping Replacement/tree trimming</t>
  </si>
  <si>
    <t>decrease of $8.59</t>
  </si>
  <si>
    <t>Fertilizer/Pest Control (Incl. In Maint contract)</t>
  </si>
  <si>
    <t>General Reserve</t>
  </si>
  <si>
    <r>
      <t xml:space="preserve">INCOME            </t>
    </r>
    <r>
      <rPr>
        <sz val="10"/>
        <rFont val="Arial"/>
        <family val="2"/>
      </rPr>
      <t>$102.50/PAID QTRLY.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</si>
</sst>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0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421875" style="0" customWidth="1"/>
    <col min="2" max="2" width="0.13671875" style="0" customWidth="1"/>
    <col min="3" max="3" width="20.28125" style="0" hidden="1" customWidth="1"/>
    <col min="4" max="4" width="18.421875" style="14" customWidth="1"/>
    <col min="5" max="5" width="16.421875" style="14" customWidth="1"/>
    <col min="6" max="6" width="18.140625" style="14" customWidth="1"/>
    <col min="7" max="7" width="15.57421875" style="0" customWidth="1"/>
  </cols>
  <sheetData>
    <row r="4" spans="3:6" ht="12.75">
      <c r="C4" s="9" t="s">
        <v>68</v>
      </c>
      <c r="D4" s="13" t="s">
        <v>66</v>
      </c>
      <c r="E4" s="13" t="s">
        <v>81</v>
      </c>
      <c r="F4" s="13" t="s">
        <v>82</v>
      </c>
    </row>
    <row r="5" spans="1:7" ht="12.75">
      <c r="A5" t="s">
        <v>66</v>
      </c>
      <c r="B5" s="3" t="s">
        <v>50</v>
      </c>
      <c r="C5" s="10">
        <v>37955</v>
      </c>
      <c r="D5" s="20">
        <v>2004</v>
      </c>
      <c r="E5" s="19"/>
      <c r="F5" s="20">
        <v>2005</v>
      </c>
      <c r="G5" s="21" t="s">
        <v>66</v>
      </c>
    </row>
    <row r="6" spans="1:7" ht="12.75">
      <c r="A6" s="1" t="s">
        <v>89</v>
      </c>
      <c r="F6" s="22" t="s">
        <v>86</v>
      </c>
      <c r="G6" s="21" t="s">
        <v>66</v>
      </c>
    </row>
    <row r="7" spans="1:7" ht="12.75">
      <c r="A7" t="s">
        <v>83</v>
      </c>
      <c r="B7" s="2">
        <v>119533</v>
      </c>
      <c r="C7" s="2">
        <v>128953</v>
      </c>
      <c r="D7" s="14">
        <v>173300</v>
      </c>
      <c r="E7" s="14">
        <v>112651.48</v>
      </c>
      <c r="F7" s="14">
        <v>159900</v>
      </c>
      <c r="G7" s="14" t="s">
        <v>66</v>
      </c>
    </row>
    <row r="8" spans="1:7" ht="12.75">
      <c r="A8" t="s">
        <v>75</v>
      </c>
      <c r="B8" s="2">
        <v>0</v>
      </c>
      <c r="C8" s="2">
        <v>10950</v>
      </c>
      <c r="D8" s="14">
        <v>0</v>
      </c>
      <c r="E8" s="14">
        <v>9111.09</v>
      </c>
      <c r="F8" s="14">
        <v>0</v>
      </c>
      <c r="G8" t="s">
        <v>66</v>
      </c>
    </row>
    <row r="9" spans="1:7" ht="12.75">
      <c r="A9" t="s">
        <v>28</v>
      </c>
      <c r="B9" s="2">
        <v>75</v>
      </c>
      <c r="C9" s="2">
        <v>49</v>
      </c>
      <c r="D9" s="14">
        <v>75</v>
      </c>
      <c r="E9" s="14">
        <v>40.86</v>
      </c>
      <c r="F9" s="14">
        <v>75</v>
      </c>
      <c r="G9" s="14" t="s">
        <v>66</v>
      </c>
    </row>
    <row r="10" spans="1:7" ht="12.75">
      <c r="A10" t="s">
        <v>76</v>
      </c>
      <c r="B10" s="2">
        <v>0</v>
      </c>
      <c r="C10" s="2">
        <v>69</v>
      </c>
      <c r="D10" s="14">
        <v>0</v>
      </c>
      <c r="E10" s="14">
        <v>62.38</v>
      </c>
      <c r="F10" s="14">
        <v>100</v>
      </c>
      <c r="G10" s="14" t="s">
        <v>66</v>
      </c>
    </row>
    <row r="11" spans="1:7" ht="12.75">
      <c r="A11" t="s">
        <v>0</v>
      </c>
      <c r="B11" s="2">
        <v>300</v>
      </c>
      <c r="C11" s="2">
        <v>841</v>
      </c>
      <c r="D11" s="14">
        <v>300</v>
      </c>
      <c r="E11" s="14">
        <v>349.54</v>
      </c>
      <c r="F11" s="14">
        <v>525</v>
      </c>
      <c r="G11" s="14" t="s">
        <v>66</v>
      </c>
    </row>
    <row r="12" spans="1:7" ht="12.75">
      <c r="A12" t="s">
        <v>1</v>
      </c>
      <c r="B12" s="2">
        <v>0</v>
      </c>
      <c r="C12" s="2">
        <v>767</v>
      </c>
      <c r="D12" s="14">
        <v>0</v>
      </c>
      <c r="E12" s="14">
        <v>2656.77</v>
      </c>
      <c r="F12" s="14">
        <v>0</v>
      </c>
      <c r="G12" s="14" t="s">
        <v>66</v>
      </c>
    </row>
    <row r="13" spans="1:7" ht="12.75">
      <c r="A13" t="s">
        <v>2</v>
      </c>
      <c r="B13" s="5">
        <v>50</v>
      </c>
      <c r="C13" s="5">
        <v>655</v>
      </c>
      <c r="D13" s="15">
        <v>50</v>
      </c>
      <c r="E13" s="15">
        <v>50</v>
      </c>
      <c r="F13" s="14">
        <v>50</v>
      </c>
      <c r="G13" s="14" t="s">
        <v>66</v>
      </c>
    </row>
    <row r="14" spans="1:7" ht="12.75">
      <c r="A14" s="1" t="s">
        <v>3</v>
      </c>
      <c r="B14" s="6">
        <f>SUM(B7:B13)</f>
        <v>119958</v>
      </c>
      <c r="C14" s="6">
        <f>SUM(C7:C13)</f>
        <v>142284</v>
      </c>
      <c r="D14" s="16">
        <f>SUM(D7:D13)</f>
        <v>173725</v>
      </c>
      <c r="E14" s="16">
        <f>SUM(E7:E13)</f>
        <v>124922.12</v>
      </c>
      <c r="F14" s="17">
        <f>SUM(F7:F13)</f>
        <v>160650</v>
      </c>
      <c r="G14" s="17" t="s">
        <v>66</v>
      </c>
    </row>
    <row r="15" spans="1:7" ht="12.75">
      <c r="A15" s="1"/>
      <c r="B15" s="6"/>
      <c r="C15" s="6"/>
      <c r="D15" s="16"/>
      <c r="E15" s="16"/>
      <c r="F15" s="17"/>
      <c r="G15" s="17"/>
    </row>
    <row r="16" ht="12.75">
      <c r="A16" s="1" t="s">
        <v>13</v>
      </c>
    </row>
    <row r="17" spans="1:6" ht="12.75">
      <c r="A17" t="s">
        <v>14</v>
      </c>
      <c r="B17" s="2">
        <v>14526</v>
      </c>
      <c r="C17" s="2">
        <v>13046</v>
      </c>
      <c r="D17" s="14">
        <v>14526</v>
      </c>
      <c r="E17" s="14">
        <v>12685.5</v>
      </c>
      <c r="F17" s="14">
        <v>21060</v>
      </c>
    </row>
    <row r="18" spans="1:6" ht="12.75">
      <c r="A18" t="s">
        <v>15</v>
      </c>
      <c r="B18" s="2">
        <v>2000</v>
      </c>
      <c r="C18" s="2">
        <v>93</v>
      </c>
      <c r="D18" s="14">
        <v>200</v>
      </c>
      <c r="E18" s="14">
        <v>5072.34</v>
      </c>
      <c r="F18" s="14">
        <v>7000</v>
      </c>
    </row>
    <row r="19" spans="1:6" ht="12.75">
      <c r="A19" t="s">
        <v>16</v>
      </c>
      <c r="B19" s="2">
        <v>2500</v>
      </c>
      <c r="C19" s="2">
        <v>4924</v>
      </c>
      <c r="D19" s="14">
        <v>2500</v>
      </c>
      <c r="E19" s="14">
        <v>3128.64</v>
      </c>
      <c r="F19" s="14">
        <v>5000</v>
      </c>
    </row>
    <row r="20" spans="1:6" ht="12.75">
      <c r="A20" t="s">
        <v>29</v>
      </c>
      <c r="B20" s="2">
        <v>1000</v>
      </c>
      <c r="C20" s="2">
        <v>1234</v>
      </c>
      <c r="D20" s="14">
        <v>1000</v>
      </c>
      <c r="E20" s="14">
        <v>1234</v>
      </c>
      <c r="F20" s="14">
        <v>1250</v>
      </c>
    </row>
    <row r="21" spans="1:6" ht="12.75">
      <c r="A21" t="s">
        <v>65</v>
      </c>
      <c r="B21" s="2">
        <v>123</v>
      </c>
      <c r="C21" s="2">
        <v>245</v>
      </c>
      <c r="D21" s="14">
        <v>123</v>
      </c>
      <c r="E21" s="14">
        <v>122.5</v>
      </c>
      <c r="F21" s="14">
        <v>185</v>
      </c>
    </row>
    <row r="22" spans="1:6" ht="12.75">
      <c r="A22" t="s">
        <v>53</v>
      </c>
      <c r="B22" s="2">
        <v>75</v>
      </c>
      <c r="C22" s="2">
        <v>6</v>
      </c>
      <c r="D22" s="14">
        <v>75</v>
      </c>
      <c r="E22" s="14">
        <v>57.02</v>
      </c>
      <c r="F22" s="14">
        <v>75</v>
      </c>
    </row>
    <row r="23" spans="1:6" ht="12.75">
      <c r="A23" t="s">
        <v>52</v>
      </c>
      <c r="B23" s="2">
        <v>740</v>
      </c>
      <c r="C23" s="2">
        <v>117</v>
      </c>
      <c r="D23" s="14">
        <v>740</v>
      </c>
      <c r="E23" s="14">
        <v>187.03</v>
      </c>
      <c r="F23" s="14">
        <v>300</v>
      </c>
    </row>
    <row r="24" spans="1:6" ht="12.75">
      <c r="A24" t="s">
        <v>17</v>
      </c>
      <c r="B24" s="2">
        <v>600</v>
      </c>
      <c r="C24" s="2">
        <v>916</v>
      </c>
      <c r="D24" s="14">
        <v>600</v>
      </c>
      <c r="E24" s="14">
        <v>1034.98</v>
      </c>
      <c r="F24" s="14">
        <v>1550</v>
      </c>
    </row>
    <row r="25" spans="1:6" ht="12.75">
      <c r="A25" t="s">
        <v>18</v>
      </c>
      <c r="B25" s="2">
        <v>25</v>
      </c>
      <c r="C25" s="2">
        <v>20</v>
      </c>
      <c r="D25" s="14">
        <v>25</v>
      </c>
      <c r="E25" s="14">
        <v>17.52</v>
      </c>
      <c r="F25" s="14">
        <v>25</v>
      </c>
    </row>
    <row r="26" spans="1:6" ht="12.75">
      <c r="A26" t="s">
        <v>19</v>
      </c>
      <c r="B26" s="2">
        <v>500</v>
      </c>
      <c r="C26" s="2">
        <v>518</v>
      </c>
      <c r="D26" s="14">
        <v>500</v>
      </c>
      <c r="E26" s="14">
        <v>666.53</v>
      </c>
      <c r="F26" s="14">
        <v>1000</v>
      </c>
    </row>
    <row r="27" spans="1:6" ht="12.75">
      <c r="A27" t="s">
        <v>20</v>
      </c>
      <c r="B27" s="2">
        <v>175</v>
      </c>
      <c r="C27" s="2">
        <v>0</v>
      </c>
      <c r="D27" s="14">
        <v>175</v>
      </c>
      <c r="E27" s="14">
        <v>0</v>
      </c>
      <c r="F27" s="14">
        <v>175</v>
      </c>
    </row>
    <row r="28" spans="1:6" ht="12.75">
      <c r="A28" t="s">
        <v>21</v>
      </c>
      <c r="B28" s="2">
        <v>175</v>
      </c>
      <c r="C28" s="2">
        <v>150</v>
      </c>
      <c r="D28" s="14">
        <v>175</v>
      </c>
      <c r="E28" s="14">
        <v>150</v>
      </c>
      <c r="F28" s="14">
        <v>1250</v>
      </c>
    </row>
    <row r="29" spans="1:6" ht="12.75">
      <c r="A29" t="s">
        <v>54</v>
      </c>
      <c r="B29" s="2">
        <v>200</v>
      </c>
      <c r="C29" s="2">
        <v>210</v>
      </c>
      <c r="D29" s="14">
        <v>200</v>
      </c>
      <c r="E29" s="14">
        <v>378</v>
      </c>
      <c r="F29" s="14">
        <v>567</v>
      </c>
    </row>
    <row r="30" spans="1:6" ht="12.75">
      <c r="A30" t="s">
        <v>72</v>
      </c>
      <c r="B30" s="2">
        <v>0</v>
      </c>
      <c r="C30" s="2">
        <v>183</v>
      </c>
      <c r="D30" s="14">
        <v>0</v>
      </c>
      <c r="E30" s="14">
        <v>941.59</v>
      </c>
      <c r="F30" s="14">
        <v>800</v>
      </c>
    </row>
    <row r="31" spans="1:6" ht="12.75">
      <c r="A31" t="s">
        <v>73</v>
      </c>
      <c r="B31" s="2">
        <v>0</v>
      </c>
      <c r="C31" s="2">
        <v>144.1</v>
      </c>
      <c r="D31" s="14">
        <v>0</v>
      </c>
      <c r="E31" s="14">
        <v>0</v>
      </c>
      <c r="F31" s="14">
        <v>145</v>
      </c>
    </row>
    <row r="32" spans="1:6" ht="12.75">
      <c r="A32" t="s">
        <v>22</v>
      </c>
      <c r="B32" s="2">
        <v>400</v>
      </c>
      <c r="C32" s="2">
        <v>0</v>
      </c>
      <c r="D32" s="14">
        <v>400</v>
      </c>
      <c r="E32" s="14">
        <v>0</v>
      </c>
      <c r="F32" s="14">
        <v>0</v>
      </c>
    </row>
    <row r="33" spans="1:6" ht="12.75">
      <c r="A33" t="s">
        <v>74</v>
      </c>
      <c r="B33" s="2">
        <v>0</v>
      </c>
      <c r="C33" s="2">
        <v>96</v>
      </c>
      <c r="D33" s="14">
        <v>0</v>
      </c>
      <c r="E33" s="14">
        <v>91.59</v>
      </c>
      <c r="F33" s="14">
        <v>100</v>
      </c>
    </row>
    <row r="34" spans="1:6" ht="12.75">
      <c r="A34" t="s">
        <v>2</v>
      </c>
      <c r="B34" s="5">
        <v>100</v>
      </c>
      <c r="C34" s="5">
        <v>734</v>
      </c>
      <c r="D34" s="15">
        <v>100</v>
      </c>
      <c r="E34" s="15">
        <v>539.49</v>
      </c>
      <c r="F34" s="14">
        <v>800</v>
      </c>
    </row>
    <row r="35" spans="1:6" ht="12.75">
      <c r="A35" s="1" t="s">
        <v>47</v>
      </c>
      <c r="B35" s="4">
        <f>SUM(B17:B34)</f>
        <v>23139</v>
      </c>
      <c r="C35" s="4">
        <f>SUM(C17:C34)</f>
        <v>22636.1</v>
      </c>
      <c r="D35" s="17">
        <f>SUM(D17:D34)</f>
        <v>21339</v>
      </c>
      <c r="E35" s="17">
        <f>SUM(E17:E34)</f>
        <v>26306.73</v>
      </c>
      <c r="F35" s="17">
        <f>SUM(F17:F34)</f>
        <v>41282</v>
      </c>
    </row>
    <row r="37" ht="12.75">
      <c r="A37" s="1" t="s">
        <v>4</v>
      </c>
    </row>
    <row r="38" spans="1:6" ht="12.75">
      <c r="A38" t="s">
        <v>5</v>
      </c>
      <c r="B38" s="2">
        <v>24000</v>
      </c>
      <c r="C38" s="2">
        <v>16476</v>
      </c>
      <c r="D38" s="14">
        <v>22525</v>
      </c>
      <c r="E38" s="14">
        <v>14695</v>
      </c>
      <c r="F38" s="14">
        <v>22524</v>
      </c>
    </row>
    <row r="39" spans="1:6" ht="12.75">
      <c r="A39" t="s">
        <v>64</v>
      </c>
      <c r="B39" s="2">
        <v>500</v>
      </c>
      <c r="C39" s="2">
        <v>250</v>
      </c>
      <c r="D39" s="14">
        <v>500</v>
      </c>
      <c r="E39" s="14">
        <v>225</v>
      </c>
      <c r="F39" s="14">
        <v>500</v>
      </c>
    </row>
    <row r="40" spans="1:6" ht="12.75">
      <c r="A40" t="s">
        <v>6</v>
      </c>
      <c r="B40" s="2">
        <v>0</v>
      </c>
      <c r="C40" s="2">
        <v>278</v>
      </c>
      <c r="D40" s="14">
        <v>0</v>
      </c>
      <c r="F40" s="14">
        <v>800</v>
      </c>
    </row>
    <row r="41" spans="1:6" ht="12.75">
      <c r="A41" t="s">
        <v>7</v>
      </c>
      <c r="B41" s="2">
        <v>1500</v>
      </c>
      <c r="C41" s="2">
        <v>240</v>
      </c>
      <c r="D41" s="14">
        <v>1500</v>
      </c>
      <c r="E41" s="14">
        <v>1200</v>
      </c>
      <c r="F41" s="14">
        <v>1800</v>
      </c>
    </row>
    <row r="42" spans="1:6" ht="12.75">
      <c r="A42" t="s">
        <v>8</v>
      </c>
      <c r="B42" s="2">
        <v>500</v>
      </c>
      <c r="C42" s="2">
        <v>5218</v>
      </c>
      <c r="D42" s="14">
        <v>500</v>
      </c>
      <c r="E42" s="14">
        <v>137.45</v>
      </c>
      <c r="F42" s="14">
        <v>250</v>
      </c>
    </row>
    <row r="43" spans="1:5" ht="12.75">
      <c r="A43" t="s">
        <v>87</v>
      </c>
      <c r="B43" s="2">
        <v>0</v>
      </c>
      <c r="C43" s="2">
        <v>0</v>
      </c>
      <c r="D43" s="14">
        <v>0</v>
      </c>
      <c r="E43" s="14">
        <v>79.88</v>
      </c>
    </row>
    <row r="44" spans="1:6" ht="12.75">
      <c r="A44" t="s">
        <v>9</v>
      </c>
      <c r="B44" s="2">
        <v>1140</v>
      </c>
      <c r="C44" s="2">
        <v>1513</v>
      </c>
      <c r="D44" s="14">
        <v>1140</v>
      </c>
      <c r="E44" s="14">
        <v>1176</v>
      </c>
      <c r="F44" s="14">
        <v>1800</v>
      </c>
    </row>
    <row r="45" spans="1:6" ht="12.75">
      <c r="A45" t="s">
        <v>10</v>
      </c>
      <c r="B45" s="2">
        <v>300</v>
      </c>
      <c r="C45" s="2">
        <v>242.74</v>
      </c>
      <c r="D45" s="14">
        <v>300</v>
      </c>
      <c r="E45" s="14">
        <v>0</v>
      </c>
      <c r="F45" s="14">
        <v>250</v>
      </c>
    </row>
    <row r="46" spans="1:6" ht="12.75">
      <c r="A46" t="s">
        <v>51</v>
      </c>
      <c r="B46" s="2">
        <v>300</v>
      </c>
      <c r="C46" s="2">
        <v>111.79</v>
      </c>
      <c r="D46" s="14">
        <v>300</v>
      </c>
      <c r="E46" s="14">
        <v>582.77</v>
      </c>
      <c r="F46" s="14">
        <v>875</v>
      </c>
    </row>
    <row r="47" spans="1:6" ht="12.75">
      <c r="A47" t="s">
        <v>11</v>
      </c>
      <c r="B47" s="2">
        <v>300</v>
      </c>
      <c r="C47" s="2">
        <v>46.9</v>
      </c>
      <c r="D47" s="14">
        <v>300</v>
      </c>
      <c r="E47" s="14">
        <v>402.92</v>
      </c>
      <c r="F47" s="14">
        <v>600</v>
      </c>
    </row>
    <row r="48" spans="1:6" ht="12.75">
      <c r="A48" t="s">
        <v>77</v>
      </c>
      <c r="B48" s="2">
        <v>0</v>
      </c>
      <c r="C48" s="2">
        <v>228</v>
      </c>
      <c r="D48" s="14">
        <v>0</v>
      </c>
      <c r="E48" s="14">
        <v>492</v>
      </c>
      <c r="F48" s="14">
        <v>0</v>
      </c>
    </row>
    <row r="49" spans="1:6" ht="12.75">
      <c r="A49" t="s">
        <v>12</v>
      </c>
      <c r="B49" s="2">
        <v>100</v>
      </c>
      <c r="C49" s="2">
        <v>92</v>
      </c>
      <c r="D49" s="14">
        <v>100</v>
      </c>
      <c r="E49" s="14">
        <v>431.36</v>
      </c>
      <c r="F49" s="14">
        <v>650</v>
      </c>
    </row>
    <row r="50" spans="1:6" ht="12.75">
      <c r="A50" t="s">
        <v>71</v>
      </c>
      <c r="B50" s="2">
        <v>0</v>
      </c>
      <c r="C50" s="2">
        <v>2508</v>
      </c>
      <c r="D50" s="14">
        <v>0</v>
      </c>
      <c r="E50" s="14">
        <v>7440</v>
      </c>
      <c r="F50" s="14">
        <v>11000</v>
      </c>
    </row>
    <row r="51" spans="1:6" ht="12.75">
      <c r="A51" t="s">
        <v>70</v>
      </c>
      <c r="B51" s="2">
        <v>0</v>
      </c>
      <c r="C51" s="2">
        <v>566</v>
      </c>
      <c r="D51" s="14">
        <v>0</v>
      </c>
      <c r="F51" s="14">
        <v>600</v>
      </c>
    </row>
    <row r="52" spans="1:6" ht="12.75">
      <c r="A52" t="s">
        <v>2</v>
      </c>
      <c r="B52" s="5">
        <v>250</v>
      </c>
      <c r="C52" s="5">
        <v>0</v>
      </c>
      <c r="D52" s="15">
        <v>250</v>
      </c>
      <c r="E52" s="15">
        <v>391.66</v>
      </c>
      <c r="F52" s="14">
        <v>400</v>
      </c>
    </row>
    <row r="53" spans="1:6" ht="12.75">
      <c r="A53" s="7" t="s">
        <v>44</v>
      </c>
      <c r="B53" s="6">
        <f>SUM(B38:B52)</f>
        <v>28890</v>
      </c>
      <c r="C53" s="6">
        <f>SUM(C38:C52)</f>
        <v>27770.430000000004</v>
      </c>
      <c r="D53" s="16">
        <f>SUM(D38:D52)</f>
        <v>27415</v>
      </c>
      <c r="E53" s="16">
        <f>SUM(E38:E52)</f>
        <v>27254.04</v>
      </c>
      <c r="F53" s="17">
        <f>SUM(F38:F52)</f>
        <v>42049</v>
      </c>
    </row>
    <row r="55" spans="1:5" ht="12.75">
      <c r="A55" s="1"/>
      <c r="B55" s="4"/>
      <c r="C55" s="4"/>
      <c r="D55" s="17"/>
      <c r="E55" s="17"/>
    </row>
    <row r="56" spans="1:5" ht="12.75">
      <c r="A56" t="s">
        <v>66</v>
      </c>
      <c r="B56" s="3" t="s">
        <v>50</v>
      </c>
      <c r="C56" s="3"/>
      <c r="E56" s="19"/>
    </row>
    <row r="57" ht="12.75">
      <c r="A57" s="1" t="s">
        <v>23</v>
      </c>
    </row>
    <row r="58" spans="1:6" ht="12.75">
      <c r="A58" t="s">
        <v>55</v>
      </c>
      <c r="B58" s="2">
        <v>1500</v>
      </c>
      <c r="C58" s="2">
        <v>954</v>
      </c>
      <c r="D58" s="14">
        <v>1500</v>
      </c>
      <c r="E58" s="14">
        <v>1235.73</v>
      </c>
      <c r="F58" s="14">
        <v>1900</v>
      </c>
    </row>
    <row r="59" spans="1:6" ht="12.75">
      <c r="A59" t="s">
        <v>24</v>
      </c>
      <c r="B59" s="2">
        <v>1000</v>
      </c>
      <c r="C59" s="2">
        <v>1706</v>
      </c>
      <c r="D59" s="14">
        <v>1000</v>
      </c>
      <c r="E59" s="14">
        <v>0</v>
      </c>
      <c r="F59" s="14">
        <v>0</v>
      </c>
    </row>
    <row r="60" spans="1:6" ht="12.75">
      <c r="A60" t="s">
        <v>25</v>
      </c>
      <c r="B60" s="2">
        <v>450</v>
      </c>
      <c r="C60" s="2">
        <v>421</v>
      </c>
      <c r="D60" s="14">
        <v>450</v>
      </c>
      <c r="E60" s="14">
        <v>198.32</v>
      </c>
      <c r="F60" s="14">
        <v>300</v>
      </c>
    </row>
    <row r="61" spans="1:6" ht="12.75">
      <c r="A61" t="s">
        <v>26</v>
      </c>
      <c r="B61" s="5">
        <v>275</v>
      </c>
      <c r="C61" s="5">
        <v>223</v>
      </c>
      <c r="D61" s="15">
        <v>275</v>
      </c>
      <c r="E61" s="15">
        <v>147.02</v>
      </c>
      <c r="F61" s="14">
        <v>225</v>
      </c>
    </row>
    <row r="62" spans="1:6" ht="12.75">
      <c r="A62" s="1" t="s">
        <v>27</v>
      </c>
      <c r="B62" s="6">
        <f>SUM(B58:B61)</f>
        <v>3225</v>
      </c>
      <c r="C62" s="6">
        <f>SUM(C58:C61)</f>
        <v>3304</v>
      </c>
      <c r="D62" s="16">
        <f>SUM(D58:D61)</f>
        <v>3225</v>
      </c>
      <c r="E62" s="16">
        <f>SUM(E58:E61)</f>
        <v>1581.07</v>
      </c>
      <c r="F62" s="17">
        <f>SUM(F58:F61)</f>
        <v>2425</v>
      </c>
    </row>
    <row r="64" ht="12.75">
      <c r="A64" s="1" t="s">
        <v>30</v>
      </c>
    </row>
    <row r="65" spans="1:6" ht="12.75">
      <c r="A65" t="s">
        <v>45</v>
      </c>
      <c r="B65" s="2">
        <v>7500</v>
      </c>
      <c r="C65" s="2">
        <v>8159</v>
      </c>
      <c r="D65" s="14">
        <v>7500</v>
      </c>
      <c r="E65" s="14">
        <v>6370.58</v>
      </c>
      <c r="F65" s="14">
        <v>9000</v>
      </c>
    </row>
    <row r="66" spans="1:6" ht="12.75">
      <c r="A66" t="s">
        <v>31</v>
      </c>
      <c r="B66" s="2">
        <v>500</v>
      </c>
      <c r="C66" s="2">
        <v>1342</v>
      </c>
      <c r="D66" s="14">
        <v>500</v>
      </c>
      <c r="E66" s="14">
        <v>265.7</v>
      </c>
      <c r="F66" s="14">
        <v>900</v>
      </c>
    </row>
    <row r="67" spans="1:6" ht="12.75">
      <c r="A67" t="s">
        <v>32</v>
      </c>
      <c r="B67" s="2">
        <v>0</v>
      </c>
      <c r="C67" s="2">
        <v>0</v>
      </c>
      <c r="D67" s="14">
        <v>0</v>
      </c>
      <c r="E67" s="14">
        <v>0</v>
      </c>
      <c r="F67" s="14">
        <v>0</v>
      </c>
    </row>
    <row r="68" spans="1:6" ht="12.75">
      <c r="A68" t="s">
        <v>33</v>
      </c>
      <c r="B68" s="2">
        <v>0</v>
      </c>
      <c r="C68" s="2">
        <v>0</v>
      </c>
      <c r="D68" s="14">
        <v>0</v>
      </c>
      <c r="E68" s="14">
        <v>413.29</v>
      </c>
      <c r="F68" s="14">
        <v>10000</v>
      </c>
    </row>
    <row r="69" spans="1:6" ht="12.75">
      <c r="A69" t="s">
        <v>56</v>
      </c>
      <c r="B69" s="2">
        <v>5400</v>
      </c>
      <c r="C69" s="2">
        <v>4367</v>
      </c>
      <c r="D69" s="14">
        <v>5400</v>
      </c>
      <c r="E69" s="14">
        <v>4091.95</v>
      </c>
      <c r="F69" s="14">
        <v>6000</v>
      </c>
    </row>
    <row r="70" spans="1:6" ht="12.75">
      <c r="A70" t="s">
        <v>57</v>
      </c>
      <c r="B70" s="2">
        <v>1500</v>
      </c>
      <c r="C70" s="2">
        <v>973</v>
      </c>
      <c r="D70" s="14">
        <v>1500</v>
      </c>
      <c r="E70" s="14">
        <v>2048.77</v>
      </c>
      <c r="F70" s="14">
        <v>3073</v>
      </c>
    </row>
    <row r="71" spans="1:4" ht="12.75">
      <c r="A71" t="s">
        <v>46</v>
      </c>
      <c r="B71" s="2">
        <v>0</v>
      </c>
      <c r="C71" s="2">
        <v>0</v>
      </c>
      <c r="D71" s="14">
        <v>0</v>
      </c>
    </row>
    <row r="72" spans="1:6" ht="12.75">
      <c r="A72" t="s">
        <v>58</v>
      </c>
      <c r="B72" s="2">
        <v>7500</v>
      </c>
      <c r="C72" s="2">
        <v>7441</v>
      </c>
      <c r="D72" s="14">
        <v>7500</v>
      </c>
      <c r="E72" s="14">
        <v>4487.06</v>
      </c>
      <c r="F72" s="14">
        <v>5640</v>
      </c>
    </row>
    <row r="73" spans="1:6" ht="12.75">
      <c r="A73" t="s">
        <v>34</v>
      </c>
      <c r="B73" s="2">
        <v>240</v>
      </c>
      <c r="C73" s="2">
        <v>218</v>
      </c>
      <c r="D73" s="14">
        <v>240</v>
      </c>
      <c r="E73" s="14">
        <v>192.75</v>
      </c>
      <c r="F73" s="14">
        <v>290</v>
      </c>
    </row>
    <row r="74" spans="1:6" ht="12.75">
      <c r="A74" t="s">
        <v>35</v>
      </c>
      <c r="B74" s="2">
        <v>500</v>
      </c>
      <c r="C74" s="2">
        <v>544.78</v>
      </c>
      <c r="D74" s="14">
        <v>500</v>
      </c>
      <c r="E74" s="14">
        <v>353.6</v>
      </c>
      <c r="F74" s="14">
        <v>530</v>
      </c>
    </row>
    <row r="75" spans="1:6" ht="12.75">
      <c r="A75" t="s">
        <v>36</v>
      </c>
      <c r="B75" s="2">
        <v>150</v>
      </c>
      <c r="C75" s="2">
        <v>246.3</v>
      </c>
      <c r="D75" s="14">
        <v>150</v>
      </c>
      <c r="E75" s="14">
        <v>200</v>
      </c>
      <c r="F75" s="14">
        <v>250</v>
      </c>
    </row>
    <row r="76" spans="1:6" ht="12.75">
      <c r="A76" t="s">
        <v>37</v>
      </c>
      <c r="B76" s="2">
        <v>250</v>
      </c>
      <c r="C76" s="2">
        <v>0</v>
      </c>
      <c r="D76" s="14">
        <v>250</v>
      </c>
      <c r="E76" s="14">
        <v>337.03</v>
      </c>
      <c r="F76" s="14">
        <v>500</v>
      </c>
    </row>
    <row r="77" spans="1:6" ht="12.75">
      <c r="A77" t="s">
        <v>59</v>
      </c>
      <c r="B77" s="2">
        <v>500</v>
      </c>
      <c r="C77" s="2">
        <v>283.69</v>
      </c>
      <c r="D77" s="14">
        <v>500</v>
      </c>
      <c r="E77" s="14">
        <v>1797.73</v>
      </c>
      <c r="F77" s="14">
        <v>1000</v>
      </c>
    </row>
    <row r="78" spans="1:6" ht="12.75">
      <c r="A78" t="s">
        <v>60</v>
      </c>
      <c r="B78" s="2">
        <v>200</v>
      </c>
      <c r="C78" s="2">
        <v>1894</v>
      </c>
      <c r="D78" s="14">
        <v>200</v>
      </c>
      <c r="E78" s="14">
        <v>954.76</v>
      </c>
      <c r="F78" s="14">
        <v>1400</v>
      </c>
    </row>
    <row r="79" spans="1:6" ht="12.75">
      <c r="A79" t="s">
        <v>69</v>
      </c>
      <c r="B79" s="2">
        <v>0</v>
      </c>
      <c r="C79" s="2">
        <v>405</v>
      </c>
      <c r="D79" s="14">
        <v>0</v>
      </c>
      <c r="E79" s="14">
        <v>143.78</v>
      </c>
      <c r="F79" s="14">
        <v>200</v>
      </c>
    </row>
    <row r="80" spans="1:6" ht="12.75">
      <c r="A80" t="s">
        <v>61</v>
      </c>
      <c r="B80" s="2">
        <v>0</v>
      </c>
      <c r="C80" s="2">
        <v>0</v>
      </c>
      <c r="D80" s="14">
        <v>0</v>
      </c>
      <c r="F80" s="14">
        <v>0</v>
      </c>
    </row>
    <row r="81" spans="1:6" ht="12.75">
      <c r="A81" s="8" t="s">
        <v>2</v>
      </c>
      <c r="B81" s="5">
        <v>100</v>
      </c>
      <c r="C81" s="5">
        <v>0</v>
      </c>
      <c r="D81" s="15">
        <v>100</v>
      </c>
      <c r="E81" s="15">
        <v>236.72</v>
      </c>
      <c r="F81" s="14">
        <v>250</v>
      </c>
    </row>
    <row r="82" spans="1:6" ht="12.75">
      <c r="A82" s="1" t="s">
        <v>38</v>
      </c>
      <c r="B82" s="4">
        <f>SUM(B65:B81)</f>
        <v>24340</v>
      </c>
      <c r="C82" s="4">
        <f>SUM(C65:C81)</f>
        <v>25873.769999999997</v>
      </c>
      <c r="D82" s="17">
        <f>SUM(D65:D81)</f>
        <v>24340</v>
      </c>
      <c r="E82" s="17">
        <f>SUM(E65:E81)</f>
        <v>21893.719999999998</v>
      </c>
      <c r="F82" s="17">
        <f>SUM(F65:F81)</f>
        <v>39033</v>
      </c>
    </row>
    <row r="83" spans="1:5" ht="12.75">
      <c r="A83" s="1"/>
      <c r="B83" s="4"/>
      <c r="C83" s="4"/>
      <c r="D83" s="17"/>
      <c r="E83" s="17"/>
    </row>
    <row r="84" spans="1:6" ht="12.75">
      <c r="A84" s="1" t="s">
        <v>63</v>
      </c>
      <c r="B84" s="4" t="e">
        <f>B53+#REF!+B62+B82</f>
        <v>#REF!</v>
      </c>
      <c r="C84" s="4" t="e">
        <f>SUM(C53+#REF!+C62+C82)</f>
        <v>#REF!</v>
      </c>
      <c r="D84" s="17">
        <f>SUM(D35+D53+D62+D82)</f>
        <v>76319</v>
      </c>
      <c r="E84" s="17">
        <f>SUM(E35+E53+E62+E82)</f>
        <v>77035.56</v>
      </c>
      <c r="F84" s="17">
        <f>SUM(F35+F53+F62+F82)</f>
        <v>124789</v>
      </c>
    </row>
    <row r="86" ht="12.75">
      <c r="A86" s="1" t="s">
        <v>39</v>
      </c>
    </row>
    <row r="87" spans="1:6" s="11" customFormat="1" ht="12.75">
      <c r="A87" s="11" t="s">
        <v>80</v>
      </c>
      <c r="B87" s="12">
        <v>33966</v>
      </c>
      <c r="C87" s="12">
        <v>31136</v>
      </c>
      <c r="D87" s="18">
        <v>35000</v>
      </c>
      <c r="E87" s="18">
        <v>23333.28</v>
      </c>
      <c r="F87" s="18">
        <v>10000</v>
      </c>
    </row>
    <row r="88" spans="1:6" ht="12.75">
      <c r="A88" t="s">
        <v>40</v>
      </c>
      <c r="B88" s="2">
        <v>300</v>
      </c>
      <c r="C88" s="2">
        <v>275</v>
      </c>
      <c r="D88" s="14">
        <v>10000</v>
      </c>
      <c r="E88" s="14">
        <v>6666.64</v>
      </c>
      <c r="F88" s="14">
        <v>3000</v>
      </c>
    </row>
    <row r="89" spans="1:6" ht="12.75">
      <c r="A89" t="s">
        <v>48</v>
      </c>
      <c r="B89" s="2">
        <v>1000</v>
      </c>
      <c r="C89" s="2">
        <v>917</v>
      </c>
      <c r="D89" s="14">
        <v>10000</v>
      </c>
      <c r="E89" s="14">
        <v>6666.64</v>
      </c>
      <c r="F89" s="14">
        <v>10000</v>
      </c>
    </row>
    <row r="90" spans="1:6" ht="12.75">
      <c r="A90" t="s">
        <v>49</v>
      </c>
      <c r="B90" s="2">
        <v>798</v>
      </c>
      <c r="C90" s="2">
        <v>732</v>
      </c>
      <c r="D90" s="14">
        <v>5000</v>
      </c>
      <c r="E90" s="14">
        <v>3333.28</v>
      </c>
      <c r="F90" s="14">
        <v>1000</v>
      </c>
    </row>
    <row r="91" spans="1:6" ht="12.75">
      <c r="A91" t="s">
        <v>78</v>
      </c>
      <c r="B91" s="2">
        <v>1500</v>
      </c>
      <c r="C91" s="2">
        <v>1375</v>
      </c>
      <c r="D91" s="14">
        <v>10000</v>
      </c>
      <c r="E91" s="14">
        <v>6666.56</v>
      </c>
      <c r="F91" s="14">
        <v>1000</v>
      </c>
    </row>
    <row r="92" spans="1:6" ht="12.75">
      <c r="A92" t="s">
        <v>41</v>
      </c>
      <c r="B92" s="2">
        <v>300</v>
      </c>
      <c r="C92" s="2">
        <v>275</v>
      </c>
      <c r="D92" s="14">
        <v>500</v>
      </c>
      <c r="E92" s="14">
        <v>333.28</v>
      </c>
      <c r="F92" s="14">
        <v>500</v>
      </c>
    </row>
    <row r="93" spans="1:6" ht="12.75">
      <c r="A93" t="s">
        <v>85</v>
      </c>
      <c r="B93" s="2">
        <v>1000</v>
      </c>
      <c r="C93" s="2">
        <v>917</v>
      </c>
      <c r="D93" s="14">
        <v>1000</v>
      </c>
      <c r="E93" s="14">
        <v>666.64</v>
      </c>
      <c r="F93" s="14">
        <v>1000</v>
      </c>
    </row>
    <row r="94" spans="1:6" ht="12.75">
      <c r="A94" t="s">
        <v>42</v>
      </c>
      <c r="B94" s="2">
        <v>500</v>
      </c>
      <c r="C94" s="2">
        <v>458</v>
      </c>
      <c r="D94" s="14">
        <v>3000</v>
      </c>
      <c r="E94" s="14">
        <v>2000</v>
      </c>
      <c r="F94" s="14">
        <v>500</v>
      </c>
    </row>
    <row r="95" spans="1:6" ht="12.75">
      <c r="A95" t="s">
        <v>84</v>
      </c>
      <c r="B95" s="2">
        <v>500</v>
      </c>
      <c r="C95" s="2">
        <v>458</v>
      </c>
      <c r="D95" s="14">
        <v>800</v>
      </c>
      <c r="E95" s="14">
        <v>533.28</v>
      </c>
      <c r="F95" s="14">
        <v>800</v>
      </c>
    </row>
    <row r="96" spans="1:6" ht="12.75">
      <c r="A96" t="s">
        <v>79</v>
      </c>
      <c r="B96" s="5">
        <v>0</v>
      </c>
      <c r="C96" s="5">
        <v>0</v>
      </c>
      <c r="D96" s="15">
        <v>5000</v>
      </c>
      <c r="E96" s="15">
        <v>3333.28</v>
      </c>
      <c r="F96" s="14">
        <v>1000</v>
      </c>
    </row>
    <row r="97" spans="1:6" ht="12.75">
      <c r="A97" t="s">
        <v>88</v>
      </c>
      <c r="B97" s="5"/>
      <c r="C97" s="5"/>
      <c r="D97" s="15"/>
      <c r="E97" s="15"/>
      <c r="F97" s="14">
        <v>7061</v>
      </c>
    </row>
    <row r="98" spans="1:6" ht="12.75">
      <c r="A98" s="1" t="s">
        <v>43</v>
      </c>
      <c r="B98" s="4">
        <f>SUM(B87:B96)</f>
        <v>39864</v>
      </c>
      <c r="C98" s="4">
        <f>SUM(C87:C96)</f>
        <v>36543</v>
      </c>
      <c r="D98" s="17">
        <f>SUM(D87:D96)</f>
        <v>80300</v>
      </c>
      <c r="E98" s="17">
        <f>SUM(E87:E96)</f>
        <v>53532.87999999999</v>
      </c>
      <c r="F98" s="17">
        <f>SUM(F87:F97)</f>
        <v>35861</v>
      </c>
    </row>
    <row r="100" spans="1:6" ht="12.75">
      <c r="A100" s="1" t="s">
        <v>62</v>
      </c>
      <c r="B100" s="4" t="e">
        <f>B53+#REF!+B62+B82+B98</f>
        <v>#REF!</v>
      </c>
      <c r="C100" s="4" t="e">
        <f>SUM(C84+C98)</f>
        <v>#REF!</v>
      </c>
      <c r="D100" s="17">
        <f>(D35+D53+D62+D82+D98)</f>
        <v>156619</v>
      </c>
      <c r="E100" s="17">
        <f>SUM(E35+E53+E62+E82+E98)</f>
        <v>130568.43999999999</v>
      </c>
      <c r="F100" s="17">
        <f>SUM(F35+F53+F62+F82+F98)</f>
        <v>160650</v>
      </c>
    </row>
    <row r="101" spans="1:6" ht="12.75">
      <c r="A101" s="1" t="s">
        <v>67</v>
      </c>
      <c r="B101" s="4">
        <v>0</v>
      </c>
      <c r="C101" s="4" t="e">
        <f>SUM(C14-C100)</f>
        <v>#REF!</v>
      </c>
      <c r="D101" s="17">
        <f>D14-D100</f>
        <v>17106</v>
      </c>
      <c r="E101" s="17">
        <f>SUM(E14-E100)</f>
        <v>-5646.319999999992</v>
      </c>
      <c r="F101" s="17">
        <f>SUM(F14-F100)</f>
        <v>0</v>
      </c>
    </row>
    <row r="104" ht="12.75">
      <c r="A104" s="2" t="s">
        <v>66</v>
      </c>
    </row>
  </sheetData>
  <printOptions/>
  <pageMargins left="0.75" right="0.75" top="1" bottom="1" header="0.5" footer="0.5"/>
  <pageSetup fitToHeight="0" fitToWidth="1" horizontalDpi="300" verticalDpi="300" orientation="portrait" scale="85" r:id="rId1"/>
  <headerFooter alignWithMargins="0">
    <oddHeader>&amp;C&amp;"Arial,Bold"&amp;11BRIDGEWATER AT LAKE PICKETT HOA
APPROVED 2005 BUDGET
390 HOMES @ $102.50 PER QUARTER</oddHeader>
  </headerFooter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CMP</cp:lastModifiedBy>
  <cp:lastPrinted>2004-11-10T14:20:15Z</cp:lastPrinted>
  <dcterms:created xsi:type="dcterms:W3CDTF">2001-12-10T16:31:55Z</dcterms:created>
  <dcterms:modified xsi:type="dcterms:W3CDTF">2006-12-06T03:13:52Z</dcterms:modified>
  <cp:category/>
  <cp:version/>
  <cp:contentType/>
  <cp:contentStatus/>
</cp:coreProperties>
</file>